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dita\Desktop\"/>
    </mc:Choice>
  </mc:AlternateContent>
  <xr:revisionPtr revIDLastSave="0" documentId="8_{CBD21696-D9FA-4006-B53A-EFDE3B2F7296}" xr6:coauthVersionLast="47" xr6:coauthVersionMax="47" xr10:uidLastSave="{00000000-0000-0000-0000-000000000000}"/>
  <bookViews>
    <workbookView xWindow="6090" yWindow="2985" windowWidth="21600" windowHeight="11295" xr2:uid="{B4BEF2B2-2DC9-43B1-906F-B7363E7E88D8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7" i="1" l="1"/>
  <c r="G50" i="1" s="1"/>
  <c r="G40" i="1"/>
  <c r="F40" i="1"/>
  <c r="F26" i="1"/>
  <c r="H26" i="1"/>
  <c r="E40" i="1" l="1"/>
  <c r="I40" i="1" s="1"/>
  <c r="F50" i="1" s="1"/>
  <c r="I50" i="1" s="1"/>
</calcChain>
</file>

<file path=xl/sharedStrings.xml><?xml version="1.0" encoding="utf-8"?>
<sst xmlns="http://schemas.openxmlformats.org/spreadsheetml/2006/main" count="61" uniqueCount="49">
  <si>
    <t>TMU</t>
  </si>
  <si>
    <t>valor da taxa municipal de urbanização;</t>
  </si>
  <si>
    <t>V</t>
  </si>
  <si>
    <t>abc</t>
  </si>
  <si>
    <t>área bruta de construção objecto de licenciamento determinada em função dos dados do projecto, descontando-se as áreas brutas das construções licenciadas a manter; a determinação da área bruta exclui espaços livres de uso público cobertos por construção, zonas de sótão sem pé-direito regulamentar, terraços descobertos e estacionamentos e serviços técnicos instalados nas caves dos edifícios;</t>
  </si>
  <si>
    <t>K1</t>
  </si>
  <si>
    <t>factor de correcção dependente do uso;</t>
  </si>
  <si>
    <t>K2</t>
  </si>
  <si>
    <t>factor de ponderação em função da localização;</t>
  </si>
  <si>
    <t>Habitação</t>
  </si>
  <si>
    <t>Agrícola e outros</t>
  </si>
  <si>
    <t>Industria</t>
  </si>
  <si>
    <t>Comercial</t>
  </si>
  <si>
    <t>Serviços</t>
  </si>
  <si>
    <t>Nisa, Alpalhão, Tolosa</t>
  </si>
  <si>
    <t>Amieira, Arês, Montalvão, Arneiro</t>
  </si>
  <si>
    <t>=</t>
  </si>
  <si>
    <t>m2</t>
  </si>
  <si>
    <r>
      <t>valor médio, por metro quadrado de construção, do investimento municipal na criação, no reforço e na manutenção de infra-estruturas e equipamentos  (</t>
    </r>
    <r>
      <rPr>
        <b/>
        <sz val="9"/>
        <color theme="1"/>
        <rFont val="Aptos Narrow"/>
        <family val="2"/>
        <scheme val="minor"/>
      </rPr>
      <t>10,32€ / m2</t>
    </r>
    <r>
      <rPr>
        <sz val="9"/>
        <color theme="1"/>
        <rFont val="Aptos Narrow"/>
        <family val="2"/>
        <scheme val="minor"/>
      </rPr>
      <t>);</t>
    </r>
  </si>
  <si>
    <r>
      <t>Assinalar "</t>
    </r>
    <r>
      <rPr>
        <b/>
        <sz val="9"/>
        <color theme="1"/>
        <rFont val="Aptos Narrow"/>
        <family val="2"/>
        <scheme val="minor"/>
      </rPr>
      <t>X</t>
    </r>
    <r>
      <rPr>
        <sz val="9"/>
        <color theme="1"/>
        <rFont val="Aptos Narrow"/>
        <family val="2"/>
        <scheme val="minor"/>
      </rPr>
      <t>" campo adequado</t>
    </r>
  </si>
  <si>
    <t>Turismo (alojamento/restauração)</t>
  </si>
  <si>
    <t xml:space="preserve">V       </t>
  </si>
  <si>
    <t xml:space="preserve">abc  </t>
  </si>
  <si>
    <t xml:space="preserve">k1  </t>
  </si>
  <si>
    <t xml:space="preserve">   K2</t>
  </si>
  <si>
    <t>Cálculo Taxa Municipal de Urbanização</t>
  </si>
  <si>
    <t>uso 1</t>
  </si>
  <si>
    <t>uso 2</t>
  </si>
  <si>
    <t>Calendarização</t>
  </si>
  <si>
    <t>dias</t>
  </si>
  <si>
    <t xml:space="preserve">TCO - </t>
  </si>
  <si>
    <r>
      <rPr>
        <b/>
        <sz val="10"/>
        <color theme="1"/>
        <rFont val="Aptos Narrow"/>
        <family val="2"/>
        <scheme val="minor"/>
      </rPr>
      <t>abc</t>
    </r>
    <r>
      <rPr>
        <sz val="10"/>
        <color theme="1"/>
        <rFont val="Aptos Narrow"/>
        <family val="2"/>
        <scheme val="minor"/>
      </rPr>
      <t xml:space="preserve"> existente</t>
    </r>
  </si>
  <si>
    <r>
      <rPr>
        <b/>
        <sz val="10"/>
        <color theme="1"/>
        <rFont val="Aptos Narrow"/>
        <family val="2"/>
        <scheme val="minor"/>
      </rPr>
      <t>abc</t>
    </r>
    <r>
      <rPr>
        <sz val="10"/>
        <color theme="1"/>
        <rFont val="Aptos Narrow"/>
        <family val="2"/>
        <scheme val="minor"/>
      </rPr>
      <t xml:space="preserve"> proposta</t>
    </r>
  </si>
  <si>
    <t>Uso 1</t>
  </si>
  <si>
    <t>Uso 2</t>
  </si>
  <si>
    <t>Legenda</t>
  </si>
  <si>
    <t>Obrigatório</t>
  </si>
  <si>
    <t>Q/ Aplicável</t>
  </si>
  <si>
    <t>Taxa Municipal de Urbanização</t>
  </si>
  <si>
    <t xml:space="preserve"> = V *(∑ abc * K1)* K2</t>
  </si>
  <si>
    <t>Monte Claro, Pé Serra, restantes localidades</t>
  </si>
  <si>
    <t>Taxa realização, pelo reforço e pela
manutenção de infra-estruturas urbanísticas</t>
  </si>
  <si>
    <t>Até 20 dias</t>
  </si>
  <si>
    <t>Até 90 dias</t>
  </si>
  <si>
    <t>de 90 a 180 dias</t>
  </si>
  <si>
    <t>de 180 a 365 dias</t>
  </si>
  <si>
    <r>
      <t xml:space="preserve">Taxa de Licenciamento ou Autorização </t>
    </r>
    <r>
      <rPr>
        <sz val="11"/>
        <color theme="1"/>
        <rFont val="Aptos Narrow"/>
        <family val="2"/>
        <scheme val="minor"/>
      </rPr>
      <t>- Calendarização da obra (TLA)</t>
    </r>
  </si>
  <si>
    <t>TLA</t>
  </si>
  <si>
    <t>Taxa de Licenciamento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</si>
</sst>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0" fillId="0" borderId="0" xfId="0" applyAlignment="1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/>
    <xf numFmtId="0" fontId="0" fillId="0" borderId="0" xfId="0" applyBorder="1" applyAlignment="1">
      <alignment horizontal="center" vertical="center"/>
    </xf>
    <xf numFmtId="2" fontId="3" fillId="0" borderId="0" xfId="0" applyNumberFormat="1" applyFont="1" applyBorder="1"/>
    <xf numFmtId="49" fontId="1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/>
    <xf numFmtId="0" fontId="0" fillId="0" borderId="0" xfId="0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 vertical="center"/>
    </xf>
    <xf numFmtId="2" fontId="1" fillId="0" borderId="1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top"/>
    </xf>
    <xf numFmtId="0" fontId="0" fillId="4" borderId="1" xfId="0" applyFill="1" applyBorder="1" applyAlignment="1"/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left" vertical="center"/>
    </xf>
    <xf numFmtId="0" fontId="0" fillId="0" borderId="1" xfId="0" applyBorder="1"/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4" borderId="1" xfId="0" applyFont="1" applyFill="1" applyBorder="1" applyAlignment="1"/>
    <xf numFmtId="0" fontId="4" fillId="0" borderId="0" xfId="0" applyFont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vertical="top"/>
    </xf>
    <xf numFmtId="1" fontId="1" fillId="0" borderId="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>
      <alignment vertical="top"/>
    </xf>
    <xf numFmtId="0" fontId="1" fillId="0" borderId="0" xfId="0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Fill="1"/>
    <xf numFmtId="0" fontId="1" fillId="0" borderId="0" xfId="0" applyFont="1" applyBorder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3" fillId="0" borderId="0" xfId="0" applyFont="1" applyAlignment="1">
      <alignment horizontal="right" vertical="center"/>
    </xf>
    <xf numFmtId="0" fontId="3" fillId="0" borderId="0" xfId="0" applyNumberFormat="1" applyFont="1"/>
    <xf numFmtId="0" fontId="2" fillId="0" borderId="0" xfId="0" applyFont="1"/>
    <xf numFmtId="0" fontId="3" fillId="0" borderId="0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Fill="1" applyBorder="1" applyAlignment="1"/>
    <xf numFmtId="0" fontId="2" fillId="0" borderId="0" xfId="0" applyFont="1" applyAlignment="1">
      <alignment horizontal="left" vertical="top"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3" borderId="1" xfId="0" applyFont="1" applyFill="1" applyBorder="1" applyAlignment="1"/>
    <xf numFmtId="0" fontId="0" fillId="3" borderId="1" xfId="0" applyFill="1" applyBorder="1" applyAlignment="1"/>
    <xf numFmtId="0" fontId="6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57150</xdr:rowOff>
    </xdr:from>
    <xdr:to>
      <xdr:col>3</xdr:col>
      <xdr:colOff>704850</xdr:colOff>
      <xdr:row>3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54EC91-2265-FF3D-C0BF-E1F0DFDC5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57150"/>
          <a:ext cx="21145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BD25-648C-4312-9B0C-17F6A011317F}">
  <dimension ref="A1:K54"/>
  <sheetViews>
    <sheetView tabSelected="1" zoomScaleNormal="100" workbookViewId="0">
      <selection activeCell="N11" sqref="N11"/>
    </sheetView>
  </sheetViews>
  <sheetFormatPr defaultRowHeight="15" x14ac:dyDescent="0.25"/>
  <cols>
    <col min="1" max="1" width="5.7109375" customWidth="1"/>
    <col min="2" max="4" width="10.7109375" customWidth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20.100000000000001" customHeight="1" x14ac:dyDescent="0.25"/>
    <row r="5" spans="1:9" ht="33.75" customHeight="1" x14ac:dyDescent="0.3">
      <c r="B5" s="74" t="s">
        <v>41</v>
      </c>
      <c r="C5" s="75"/>
      <c r="D5" s="75"/>
      <c r="E5" s="75"/>
      <c r="F5" s="75"/>
      <c r="G5" s="75"/>
      <c r="H5" s="75"/>
      <c r="I5" s="75"/>
    </row>
    <row r="6" spans="1:9" ht="15" customHeight="1" x14ac:dyDescent="0.25"/>
    <row r="7" spans="1:9" ht="15" customHeight="1" x14ac:dyDescent="0.25">
      <c r="A7" s="46" t="s">
        <v>0</v>
      </c>
      <c r="B7" s="47" t="s">
        <v>38</v>
      </c>
      <c r="C7" s="48"/>
      <c r="D7" s="48"/>
    </row>
    <row r="8" spans="1:9" ht="15" customHeight="1" x14ac:dyDescent="0.25">
      <c r="A8" s="49" t="s">
        <v>0</v>
      </c>
      <c r="B8" s="50" t="s">
        <v>39</v>
      </c>
      <c r="C8" s="51"/>
      <c r="D8" s="51"/>
    </row>
    <row r="9" spans="1:9" s="17" customFormat="1" ht="8.1" customHeight="1" x14ac:dyDescent="0.25"/>
    <row r="10" spans="1:9" s="2" customFormat="1" ht="15" customHeight="1" x14ac:dyDescent="0.25">
      <c r="A10" s="49" t="s">
        <v>0</v>
      </c>
      <c r="B10" s="18" t="s">
        <v>1</v>
      </c>
      <c r="C10" s="18"/>
      <c r="D10" s="18"/>
      <c r="E10" s="18"/>
      <c r="F10" s="20"/>
      <c r="G10" s="20"/>
    </row>
    <row r="11" spans="1:9" s="2" customFormat="1" ht="15" customHeight="1" x14ac:dyDescent="0.25">
      <c r="A11" s="49" t="s">
        <v>2</v>
      </c>
      <c r="B11" s="78" t="s">
        <v>18</v>
      </c>
      <c r="C11" s="79"/>
      <c r="D11" s="79"/>
      <c r="E11" s="79"/>
      <c r="F11" s="79"/>
      <c r="G11" s="79"/>
      <c r="H11" s="79"/>
      <c r="I11" s="79"/>
    </row>
    <row r="12" spans="1:9" s="2" customFormat="1" ht="12.95" customHeight="1" x14ac:dyDescent="0.25">
      <c r="A12" s="51"/>
      <c r="B12" s="79"/>
      <c r="C12" s="79"/>
      <c r="D12" s="79"/>
      <c r="E12" s="79"/>
      <c r="F12" s="79"/>
      <c r="G12" s="79"/>
      <c r="H12" s="79"/>
      <c r="I12" s="79"/>
    </row>
    <row r="13" spans="1:9" s="2" customFormat="1" ht="15" customHeight="1" x14ac:dyDescent="0.25">
      <c r="A13" s="49" t="s">
        <v>3</v>
      </c>
      <c r="B13" s="78" t="s">
        <v>4</v>
      </c>
      <c r="C13" s="79"/>
      <c r="D13" s="79"/>
      <c r="E13" s="79"/>
      <c r="F13" s="79"/>
      <c r="G13" s="79"/>
      <c r="H13" s="79"/>
      <c r="I13" s="79"/>
    </row>
    <row r="14" spans="1:9" ht="15" customHeight="1" x14ac:dyDescent="0.25">
      <c r="A14" s="51"/>
      <c r="B14" s="79"/>
      <c r="C14" s="79"/>
      <c r="D14" s="79"/>
      <c r="E14" s="79"/>
      <c r="F14" s="79"/>
      <c r="G14" s="79"/>
      <c r="H14" s="79"/>
      <c r="I14" s="79"/>
    </row>
    <row r="15" spans="1:9" ht="15" customHeight="1" x14ac:dyDescent="0.25">
      <c r="A15" s="51"/>
      <c r="B15" s="79"/>
      <c r="C15" s="79"/>
      <c r="D15" s="79"/>
      <c r="E15" s="79"/>
      <c r="F15" s="79"/>
      <c r="G15" s="79"/>
      <c r="H15" s="79"/>
      <c r="I15" s="79"/>
    </row>
    <row r="16" spans="1:9" ht="8.1" customHeight="1" x14ac:dyDescent="0.25">
      <c r="A16" s="51"/>
      <c r="B16" s="79"/>
      <c r="C16" s="79"/>
      <c r="D16" s="79"/>
      <c r="E16" s="79"/>
      <c r="F16" s="79"/>
      <c r="G16" s="79"/>
      <c r="H16" s="79"/>
      <c r="I16" s="79"/>
    </row>
    <row r="17" spans="1:11" ht="15" customHeight="1" x14ac:dyDescent="0.25">
      <c r="A17" s="49" t="s">
        <v>5</v>
      </c>
      <c r="B17" s="80" t="s">
        <v>6</v>
      </c>
      <c r="C17" s="80"/>
      <c r="D17" s="80"/>
      <c r="E17" s="80"/>
      <c r="F17" s="81"/>
      <c r="G17" s="81"/>
      <c r="H17" s="81"/>
      <c r="I17" s="81"/>
    </row>
    <row r="18" spans="1:11" ht="15" customHeight="1" x14ac:dyDescent="0.25">
      <c r="A18" s="52" t="s">
        <v>7</v>
      </c>
      <c r="B18" s="82" t="s">
        <v>8</v>
      </c>
      <c r="C18" s="82"/>
      <c r="D18" s="82"/>
      <c r="E18" s="82"/>
      <c r="F18" s="83"/>
      <c r="G18" s="83"/>
      <c r="H18" s="83"/>
      <c r="I18" s="83"/>
    </row>
    <row r="19" spans="1:11" ht="8.1" customHeight="1" x14ac:dyDescent="0.25"/>
    <row r="20" spans="1:11" ht="15" customHeight="1" x14ac:dyDescent="0.25">
      <c r="A20" s="4"/>
      <c r="B20" s="84" t="s">
        <v>25</v>
      </c>
      <c r="C20" s="85"/>
      <c r="D20" s="85"/>
      <c r="E20" s="85"/>
      <c r="F20" s="85"/>
      <c r="G20" s="85"/>
      <c r="H20" s="85"/>
      <c r="I20" s="85"/>
    </row>
    <row r="21" spans="1:11" ht="12.95" customHeight="1" x14ac:dyDescent="0.25">
      <c r="A21" s="10"/>
      <c r="B21" s="76"/>
      <c r="C21" s="76"/>
      <c r="D21" s="76"/>
      <c r="E21" s="11"/>
      <c r="F21" s="28" t="s">
        <v>33</v>
      </c>
      <c r="G21" s="10"/>
      <c r="H21" s="28" t="s">
        <v>34</v>
      </c>
      <c r="I21" s="11"/>
      <c r="J21" s="11"/>
    </row>
    <row r="22" spans="1:11" ht="12.95" customHeight="1" x14ac:dyDescent="0.25">
      <c r="A22" s="10"/>
      <c r="B22" s="76"/>
      <c r="C22" s="76"/>
      <c r="D22" s="76"/>
      <c r="E22" s="11"/>
      <c r="F22" s="27" t="s">
        <v>31</v>
      </c>
      <c r="G22" s="11"/>
      <c r="H22" s="27" t="s">
        <v>32</v>
      </c>
      <c r="I22" s="11"/>
      <c r="J22" s="11"/>
    </row>
    <row r="23" spans="1:11" ht="12.95" customHeight="1" x14ac:dyDescent="0.25">
      <c r="A23" s="31" t="s">
        <v>3</v>
      </c>
      <c r="B23" s="76"/>
      <c r="C23" s="76"/>
      <c r="D23" s="76"/>
      <c r="E23" s="13" t="s">
        <v>26</v>
      </c>
      <c r="F23" s="1"/>
      <c r="G23" s="12"/>
      <c r="H23" s="1"/>
      <c r="I23" s="11"/>
      <c r="J23" s="11"/>
    </row>
    <row r="24" spans="1:11" ht="12.95" customHeight="1" x14ac:dyDescent="0.25">
      <c r="A24" s="10"/>
      <c r="B24" s="76"/>
      <c r="C24" s="76"/>
      <c r="D24" s="76"/>
      <c r="E24" s="11"/>
      <c r="F24" s="11"/>
      <c r="G24" s="11"/>
      <c r="H24" s="11"/>
      <c r="I24" s="11"/>
      <c r="J24" s="11"/>
    </row>
    <row r="25" spans="1:11" ht="12.95" customHeight="1" x14ac:dyDescent="0.25">
      <c r="A25" s="10"/>
      <c r="B25" s="76"/>
      <c r="C25" s="76"/>
      <c r="D25" s="76"/>
      <c r="E25" s="13" t="s">
        <v>27</v>
      </c>
      <c r="F25" s="1"/>
      <c r="G25" s="12"/>
      <c r="H25" s="1"/>
      <c r="I25" s="11"/>
      <c r="J25" s="11"/>
    </row>
    <row r="26" spans="1:11" ht="12.95" customHeight="1" x14ac:dyDescent="0.25">
      <c r="A26" s="31"/>
      <c r="B26" s="76"/>
      <c r="C26" s="76"/>
      <c r="D26" s="76"/>
      <c r="E26" s="4"/>
      <c r="F26" s="14">
        <f>H23-F23</f>
        <v>0</v>
      </c>
      <c r="G26" s="4" t="s">
        <v>17</v>
      </c>
      <c r="H26" s="14">
        <f>H25-F25</f>
        <v>0</v>
      </c>
      <c r="I26" s="4" t="s">
        <v>17</v>
      </c>
      <c r="J26" s="4"/>
      <c r="K26" s="4"/>
    </row>
    <row r="27" spans="1:11" ht="12.95" customHeight="1" x14ac:dyDescent="0.25">
      <c r="A27" s="4"/>
      <c r="B27" s="76"/>
      <c r="C27" s="76"/>
      <c r="D27" s="76"/>
      <c r="E27" s="4"/>
      <c r="F27" s="5" t="s">
        <v>19</v>
      </c>
      <c r="G27" s="4"/>
      <c r="H27" s="4"/>
      <c r="I27" s="4"/>
      <c r="J27" s="4"/>
      <c r="K27" s="4"/>
    </row>
    <row r="28" spans="1:11" ht="12.95" customHeight="1" x14ac:dyDescent="0.25">
      <c r="A28" s="31" t="s">
        <v>5</v>
      </c>
      <c r="B28" s="76" t="s">
        <v>9</v>
      </c>
      <c r="C28" s="76"/>
      <c r="D28" s="76"/>
      <c r="E28" s="6">
        <v>1</v>
      </c>
      <c r="F28" s="73"/>
      <c r="G28" s="5"/>
      <c r="H28" s="73"/>
      <c r="I28" s="4"/>
      <c r="J28" s="4"/>
      <c r="K28" s="4"/>
    </row>
    <row r="29" spans="1:11" ht="12.95" customHeight="1" x14ac:dyDescent="0.25">
      <c r="A29" s="4"/>
      <c r="B29" s="76" t="s">
        <v>10</v>
      </c>
      <c r="C29" s="76"/>
      <c r="D29" s="76"/>
      <c r="E29" s="6">
        <v>0.1</v>
      </c>
      <c r="F29" s="73"/>
      <c r="G29" s="7"/>
      <c r="H29" s="73"/>
      <c r="I29" s="4"/>
      <c r="J29" s="4"/>
      <c r="K29" s="4"/>
    </row>
    <row r="30" spans="1:11" ht="12.95" customHeight="1" x14ac:dyDescent="0.25">
      <c r="A30" s="4"/>
      <c r="B30" s="76" t="s">
        <v>11</v>
      </c>
      <c r="C30" s="76"/>
      <c r="D30" s="76"/>
      <c r="E30" s="6">
        <v>0.5</v>
      </c>
      <c r="F30" s="73"/>
      <c r="G30" s="7"/>
      <c r="H30" s="73"/>
      <c r="I30" s="4"/>
      <c r="J30" s="4"/>
      <c r="K30" s="4"/>
    </row>
    <row r="31" spans="1:11" ht="12.95" customHeight="1" x14ac:dyDescent="0.25">
      <c r="A31" s="4"/>
      <c r="B31" s="77" t="s">
        <v>20</v>
      </c>
      <c r="C31" s="77"/>
      <c r="D31" s="77"/>
      <c r="E31" s="6">
        <v>1</v>
      </c>
      <c r="F31" s="73"/>
      <c r="G31" s="7"/>
      <c r="H31" s="73"/>
      <c r="I31" s="4"/>
      <c r="J31" s="4"/>
      <c r="K31" s="4"/>
    </row>
    <row r="32" spans="1:11" ht="12.95" customHeight="1" x14ac:dyDescent="0.25">
      <c r="A32" s="4"/>
      <c r="B32" s="77" t="s">
        <v>12</v>
      </c>
      <c r="C32" s="77"/>
      <c r="D32" s="77"/>
      <c r="E32" s="6">
        <v>0.8</v>
      </c>
      <c r="F32" s="73"/>
      <c r="G32" s="7"/>
      <c r="H32" s="73"/>
      <c r="I32" s="4"/>
      <c r="J32" s="4"/>
      <c r="K32" s="4"/>
    </row>
    <row r="33" spans="1:11" ht="12.95" customHeight="1" x14ac:dyDescent="0.25">
      <c r="A33" s="4"/>
      <c r="B33" s="77" t="s">
        <v>13</v>
      </c>
      <c r="C33" s="77"/>
      <c r="D33" s="77"/>
      <c r="E33" s="6">
        <v>0.8</v>
      </c>
      <c r="F33" s="73"/>
      <c r="G33" s="7"/>
      <c r="H33" s="73"/>
      <c r="I33" s="4"/>
      <c r="J33" s="4"/>
      <c r="K33" s="4"/>
    </row>
    <row r="34" spans="1:11" ht="12.95" customHeight="1" x14ac:dyDescent="0.25">
      <c r="A34" s="31"/>
      <c r="B34" s="76"/>
      <c r="C34" s="76"/>
      <c r="D34" s="76"/>
      <c r="E34" s="4"/>
      <c r="F34" s="5" t="s">
        <v>19</v>
      </c>
      <c r="G34" s="4"/>
      <c r="H34" s="4"/>
      <c r="I34" s="4"/>
      <c r="J34" s="4"/>
      <c r="K34" s="4"/>
    </row>
    <row r="35" spans="1:11" ht="12.95" customHeight="1" x14ac:dyDescent="0.25">
      <c r="A35" s="31" t="s">
        <v>7</v>
      </c>
      <c r="B35" s="76" t="s">
        <v>14</v>
      </c>
      <c r="C35" s="76"/>
      <c r="D35" s="76"/>
      <c r="E35" s="6">
        <v>0.65</v>
      </c>
      <c r="F35" s="73"/>
      <c r="G35" s="7"/>
      <c r="H35" s="4"/>
      <c r="I35" s="4"/>
      <c r="J35" s="4"/>
      <c r="K35" s="4"/>
    </row>
    <row r="36" spans="1:11" ht="12.95" customHeight="1" x14ac:dyDescent="0.25">
      <c r="A36" s="4"/>
      <c r="B36" s="76" t="s">
        <v>15</v>
      </c>
      <c r="C36" s="76"/>
      <c r="D36" s="76"/>
      <c r="E36" s="6">
        <v>0.25</v>
      </c>
      <c r="F36" s="73"/>
      <c r="G36" s="7"/>
      <c r="H36" s="4"/>
      <c r="I36" s="4"/>
      <c r="J36" s="4"/>
      <c r="K36" s="4"/>
    </row>
    <row r="37" spans="1:11" ht="12.95" customHeight="1" x14ac:dyDescent="0.25">
      <c r="A37" s="4"/>
      <c r="B37" s="76" t="s">
        <v>40</v>
      </c>
      <c r="C37" s="76"/>
      <c r="D37" s="76"/>
      <c r="E37" s="8">
        <v>0.1</v>
      </c>
      <c r="F37" s="73"/>
      <c r="G37" s="7"/>
      <c r="H37" s="4"/>
      <c r="I37" s="4"/>
      <c r="J37" s="4"/>
      <c r="K37" s="4"/>
    </row>
    <row r="38" spans="1:11" ht="8.1" customHeight="1" x14ac:dyDescent="0.25">
      <c r="A38" s="31"/>
      <c r="B38" s="76"/>
      <c r="C38" s="76"/>
      <c r="D38" s="76"/>
      <c r="E38" s="4"/>
      <c r="F38" s="5"/>
      <c r="G38" s="4"/>
      <c r="H38" s="4"/>
      <c r="I38" s="4"/>
      <c r="J38" s="4"/>
      <c r="K38" s="4"/>
    </row>
    <row r="39" spans="1:11" ht="9.9499999999999993" customHeight="1" x14ac:dyDescent="0.25">
      <c r="A39" s="45"/>
      <c r="B39" s="86" t="s">
        <v>21</v>
      </c>
      <c r="C39" s="86"/>
      <c r="D39" s="86"/>
      <c r="E39" s="25" t="s">
        <v>22</v>
      </c>
      <c r="F39" s="25" t="s">
        <v>23</v>
      </c>
      <c r="G39" s="25" t="s">
        <v>24</v>
      </c>
      <c r="H39" s="9"/>
      <c r="I39" s="4"/>
      <c r="J39" s="4"/>
      <c r="K39" s="4"/>
    </row>
    <row r="40" spans="1:11" ht="12.95" customHeight="1" x14ac:dyDescent="0.25">
      <c r="A40" s="4"/>
      <c r="B40" s="59" t="s">
        <v>0</v>
      </c>
      <c r="C40" s="54"/>
      <c r="D40" s="54">
        <v>10.32</v>
      </c>
      <c r="E40" s="55">
        <f>F26+H26</f>
        <v>0</v>
      </c>
      <c r="F40" s="56">
        <f>(IF(F28="x",1,0)+IF(F29="x",0.1,0)+IF(F30="x",0.5,0)+IF(F31="x",1,0)+IF(F32="x",0.8,0)+IF(F33="x",0.8,0))+(IF(H28="x",1,0)+IF(H29="x",0.1,0)+IF(H30="x",0.5,0)+IF(H31="x",1,0)+IF(H32="x",0.8,0)+IF(H33="x",0.8,0))</f>
        <v>0</v>
      </c>
      <c r="G40" s="56">
        <f>IF(F35="x",0.65,0)+IF(F36="x",0.25,0)+IF(F37="x",0.1,0)</f>
        <v>0</v>
      </c>
      <c r="H40" s="56" t="s">
        <v>16</v>
      </c>
      <c r="I40" s="57">
        <f>D40*E40*F40*G40</f>
        <v>0</v>
      </c>
      <c r="J40" s="15"/>
      <c r="K40" s="4"/>
    </row>
    <row r="41" spans="1:11" x14ac:dyDescent="0.25">
      <c r="J41" s="4"/>
      <c r="K41" s="4"/>
    </row>
    <row r="42" spans="1:11" x14ac:dyDescent="0.25">
      <c r="A42" s="26"/>
      <c r="B42" s="84" t="s">
        <v>46</v>
      </c>
      <c r="C42" s="85"/>
      <c r="D42" s="85"/>
      <c r="E42" s="85"/>
      <c r="F42" s="85"/>
      <c r="G42" s="85"/>
      <c r="H42" s="85"/>
      <c r="I42" s="85"/>
      <c r="J42" s="4"/>
      <c r="K42" s="4"/>
    </row>
    <row r="43" spans="1:11" ht="8.1" customHeight="1" x14ac:dyDescent="0.25"/>
    <row r="44" spans="1:11" s="19" customFormat="1" ht="12.95" customHeight="1" x14ac:dyDescent="0.25">
      <c r="B44" s="66" t="s">
        <v>42</v>
      </c>
      <c r="C44" s="72"/>
      <c r="D44" s="67" t="s">
        <v>43</v>
      </c>
      <c r="E44" s="68"/>
      <c r="F44" s="60" t="s">
        <v>44</v>
      </c>
      <c r="G44" s="61"/>
      <c r="H44" s="61" t="s">
        <v>45</v>
      </c>
      <c r="I44" s="69"/>
    </row>
    <row r="45" spans="1:11" s="19" customFormat="1" ht="12.95" customHeight="1" x14ac:dyDescent="0.25">
      <c r="B45" s="62">
        <v>93.92</v>
      </c>
      <c r="D45" s="63">
        <v>186.69</v>
      </c>
      <c r="E45" s="64"/>
      <c r="F45" s="71">
        <v>343.6</v>
      </c>
      <c r="G45" s="70"/>
      <c r="H45" s="70">
        <v>585.27</v>
      </c>
      <c r="I45" s="65"/>
    </row>
    <row r="46" spans="1:11" s="19" customFormat="1" ht="8.1" customHeight="1" x14ac:dyDescent="0.25"/>
    <row r="47" spans="1:11" x14ac:dyDescent="0.25">
      <c r="A47" s="4"/>
      <c r="B47" s="32" t="s">
        <v>28</v>
      </c>
      <c r="C47" s="21"/>
      <c r="D47" s="36"/>
      <c r="E47" s="21" t="s">
        <v>29</v>
      </c>
      <c r="F47" s="30"/>
      <c r="G47" s="30"/>
      <c r="H47" s="53" t="s">
        <v>30</v>
      </c>
      <c r="I47" s="58">
        <f>IF(AND($D$47&gt;0,$D$47&lt;=20),"93,92€",IF(AND($D$47&gt;20,$D$47&lt;=90),"186,69€",IF(AND($D$47&gt;90,$D$47&lt;=180),"343,60€",IF(AND($D$47&gt;180,$D$47&lt;=365),"585,27€",IF(AND($D$47&gt;365,$D$47&lt;=455),"771,96€",IF(AND($D$47&gt;365,$D$47&lt;=545),"928,87",IF(AND($D$47&gt;365,$D$47&lt;=730),"1170,54",)))))))</f>
        <v>0</v>
      </c>
    </row>
    <row r="48" spans="1:11" s="19" customFormat="1" ht="12.95" customHeight="1" x14ac:dyDescent="0.25">
      <c r="A48" s="4"/>
      <c r="B48" s="37"/>
      <c r="C48" s="38"/>
      <c r="D48" s="39"/>
      <c r="E48" s="40"/>
      <c r="F48" s="41"/>
      <c r="G48" s="42"/>
      <c r="H48" s="42"/>
      <c r="I48" s="43"/>
      <c r="J48" s="44"/>
    </row>
    <row r="49" spans="1:9" x14ac:dyDescent="0.25">
      <c r="B49" s="4"/>
      <c r="C49" s="19"/>
      <c r="D49" s="19"/>
      <c r="F49" s="25" t="s">
        <v>0</v>
      </c>
      <c r="G49" s="25" t="s">
        <v>47</v>
      </c>
      <c r="H49" s="19"/>
      <c r="I49" s="19"/>
    </row>
    <row r="50" spans="1:9" x14ac:dyDescent="0.25">
      <c r="A50" s="4"/>
      <c r="B50" s="33" t="s">
        <v>48</v>
      </c>
      <c r="C50" s="22"/>
      <c r="D50" s="22"/>
      <c r="E50" s="22"/>
      <c r="F50" s="23">
        <f>I40</f>
        <v>0</v>
      </c>
      <c r="G50" s="23">
        <f>I47</f>
        <v>0</v>
      </c>
      <c r="H50" s="24" t="s">
        <v>16</v>
      </c>
      <c r="I50" s="29">
        <f>F50+G50</f>
        <v>0</v>
      </c>
    </row>
    <row r="51" spans="1:9" ht="8.1" customHeight="1" x14ac:dyDescent="0.25"/>
    <row r="52" spans="1:9" x14ac:dyDescent="0.25">
      <c r="G52" s="34" t="s">
        <v>36</v>
      </c>
      <c r="I52" s="34" t="s">
        <v>37</v>
      </c>
    </row>
    <row r="53" spans="1:9" x14ac:dyDescent="0.25">
      <c r="F53" s="16" t="s">
        <v>35</v>
      </c>
      <c r="G53" s="35" t="s">
        <v>33</v>
      </c>
      <c r="I53" s="35" t="s">
        <v>34</v>
      </c>
    </row>
    <row r="54" spans="1:9" x14ac:dyDescent="0.25">
      <c r="G54" s="3"/>
    </row>
  </sheetData>
  <sheetProtection sheet="1" objects="1" scenarios="1"/>
  <mergeCells count="26">
    <mergeCell ref="B24:D24"/>
    <mergeCell ref="B42:I42"/>
    <mergeCell ref="B37:D37"/>
    <mergeCell ref="B38:D38"/>
    <mergeCell ref="B39:D39"/>
    <mergeCell ref="B32:D32"/>
    <mergeCell ref="B33:D33"/>
    <mergeCell ref="B34:D34"/>
    <mergeCell ref="B35:D35"/>
    <mergeCell ref="B36:D36"/>
    <mergeCell ref="B5:I5"/>
    <mergeCell ref="B30:D30"/>
    <mergeCell ref="B31:D31"/>
    <mergeCell ref="B11:I12"/>
    <mergeCell ref="B13:I16"/>
    <mergeCell ref="B17:I17"/>
    <mergeCell ref="B18:I18"/>
    <mergeCell ref="B25:D25"/>
    <mergeCell ref="B26:D26"/>
    <mergeCell ref="B27:D27"/>
    <mergeCell ref="B28:D28"/>
    <mergeCell ref="B29:D29"/>
    <mergeCell ref="B20:I20"/>
    <mergeCell ref="B21:D21"/>
    <mergeCell ref="B22:D22"/>
    <mergeCell ref="B23:D2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Portalete</dc:creator>
  <cp:lastModifiedBy>Claudia Brites</cp:lastModifiedBy>
  <cp:lastPrinted>2026-02-27T10:16:30Z</cp:lastPrinted>
  <dcterms:created xsi:type="dcterms:W3CDTF">2025-04-15T11:05:55Z</dcterms:created>
  <dcterms:modified xsi:type="dcterms:W3CDTF">2026-08-17T10:47:20Z</dcterms:modified>
</cp:coreProperties>
</file>